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75" windowWidth="23250" windowHeight="96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K9" i="1"/>
  <c r="I9"/>
  <c r="L20"/>
  <c r="G20"/>
  <c r="H20"/>
  <c r="J20"/>
  <c r="K10"/>
  <c r="I10"/>
  <c r="F10"/>
  <c r="H35"/>
  <c r="C9"/>
  <c r="K29"/>
  <c r="K28" s="1"/>
  <c r="I29"/>
  <c r="F29"/>
  <c r="E35"/>
  <c r="G35"/>
  <c r="D29"/>
  <c r="L29"/>
  <c r="L28" s="1"/>
  <c r="C29"/>
  <c r="C28" s="1"/>
  <c r="F28"/>
  <c r="G34"/>
  <c r="H34"/>
  <c r="E34"/>
  <c r="L27"/>
  <c r="J27"/>
  <c r="G27"/>
  <c r="H27"/>
  <c r="E27"/>
  <c r="D14"/>
  <c r="F14"/>
  <c r="I14"/>
  <c r="J14" s="1"/>
  <c r="K14"/>
  <c r="C14"/>
  <c r="H29" l="1"/>
  <c r="H28" s="1"/>
  <c r="J29"/>
  <c r="J28" s="1"/>
  <c r="L14"/>
  <c r="I28"/>
  <c r="D28"/>
  <c r="H14"/>
  <c r="G29"/>
  <c r="E29"/>
  <c r="G14"/>
  <c r="E14"/>
  <c r="D10" l="1"/>
  <c r="C10"/>
  <c r="E16" l="1"/>
  <c r="L11" l="1"/>
  <c r="L10" s="1"/>
  <c r="L13"/>
  <c r="L15"/>
  <c r="L16"/>
  <c r="L18"/>
  <c r="L19"/>
  <c r="L21"/>
  <c r="L25"/>
  <c r="L26"/>
  <c r="L30"/>
  <c r="L31"/>
  <c r="L32"/>
  <c r="L33"/>
  <c r="J11"/>
  <c r="J10" s="1"/>
  <c r="J13"/>
  <c r="J15"/>
  <c r="J16"/>
  <c r="J18"/>
  <c r="J19"/>
  <c r="J21"/>
  <c r="J25"/>
  <c r="J26"/>
  <c r="J30"/>
  <c r="J31"/>
  <c r="J32"/>
  <c r="J33"/>
  <c r="H11"/>
  <c r="H10" s="1"/>
  <c r="H13"/>
  <c r="H15"/>
  <c r="H16"/>
  <c r="H18"/>
  <c r="H19"/>
  <c r="H21"/>
  <c r="H25"/>
  <c r="H26"/>
  <c r="H30"/>
  <c r="H31"/>
  <c r="H32"/>
  <c r="H33"/>
  <c r="G11"/>
  <c r="G10" s="1"/>
  <c r="G13"/>
  <c r="G15"/>
  <c r="G18"/>
  <c r="G19"/>
  <c r="G21"/>
  <c r="G25"/>
  <c r="G26"/>
  <c r="G30"/>
  <c r="G31"/>
  <c r="G32"/>
  <c r="G33"/>
  <c r="L23" l="1"/>
  <c r="K17"/>
  <c r="I17"/>
  <c r="K12"/>
  <c r="I12"/>
  <c r="C17"/>
  <c r="C12"/>
  <c r="L12" l="1"/>
  <c r="L17"/>
  <c r="L22"/>
  <c r="L24"/>
  <c r="L9" l="1"/>
  <c r="C8"/>
  <c r="K8"/>
  <c r="I8"/>
  <c r="L8" l="1"/>
  <c r="E11"/>
  <c r="E10" s="1"/>
  <c r="E13"/>
  <c r="E15"/>
  <c r="E18"/>
  <c r="E19"/>
  <c r="E20"/>
  <c r="E30"/>
  <c r="E31"/>
  <c r="E32"/>
  <c r="E33"/>
  <c r="F17" l="1"/>
  <c r="D17"/>
  <c r="F12"/>
  <c r="D12"/>
  <c r="D9" s="1"/>
  <c r="D8" s="1"/>
  <c r="F9" l="1"/>
  <c r="F8" s="1"/>
  <c r="G22"/>
  <c r="H22"/>
  <c r="J22"/>
  <c r="H24"/>
  <c r="G24"/>
  <c r="J24"/>
  <c r="H23"/>
  <c r="G23"/>
  <c r="J23"/>
  <c r="G28"/>
  <c r="J17"/>
  <c r="H17"/>
  <c r="G17"/>
  <c r="G12"/>
  <c r="H12"/>
  <c r="J12"/>
  <c r="E28"/>
  <c r="E26"/>
  <c r="E25"/>
  <c r="E24"/>
  <c r="E23"/>
  <c r="E22"/>
  <c r="E21"/>
  <c r="E17"/>
  <c r="E12"/>
  <c r="J9" l="1"/>
  <c r="H9"/>
  <c r="G9"/>
  <c r="E9"/>
  <c r="J8" l="1"/>
  <c r="G8"/>
  <c r="H8"/>
  <c r="E8"/>
</calcChain>
</file>

<file path=xl/sharedStrings.xml><?xml version="1.0" encoding="utf-8"?>
<sst xmlns="http://schemas.openxmlformats.org/spreadsheetml/2006/main" count="73" uniqueCount="73">
  <si>
    <t>Наименование показателя</t>
  </si>
  <si>
    <t>Код вида доходов бюджетов по статьям классификации доходов бюджетов</t>
  </si>
  <si>
    <t>ДОХОДЫ БЮДЖЕТА ВСЕГО, в том числе:</t>
  </si>
  <si>
    <t>НАЛОГОВЫЕ И НЕНАЛОГОВЫЕ ДОХОДЫ</t>
  </si>
  <si>
    <t xml:space="preserve"> 1 00 00000 00 0000 000</t>
  </si>
  <si>
    <t>НАЛОГИ НА ПРИБЫЛЬ, ДОХОДЫ</t>
  </si>
  <si>
    <t xml:space="preserve"> 1 01 00000 00 0000 000</t>
  </si>
  <si>
    <t>Налог на доходы физических лиц</t>
  </si>
  <si>
    <t>1 01 02000 01 0000 110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</si>
  <si>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</si>
  <si>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</si>
  <si>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</si>
  <si>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</si>
  <si>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</si>
  <si>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</si>
  <si>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</si>
  <si>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1 05 01000 00 0000 110</t>
  </si>
  <si>
    <t>НАЛОГИ НА ИМУЩЕСТВО</t>
  </si>
  <si>
    <t>1 06 00000 00 0000 000</t>
  </si>
  <si>
    <t>Налог на имущество организаций</t>
  </si>
  <si>
    <t>1 06 02000 02 0000 110</t>
  </si>
  <si>
    <t>ГОСУДАРСТВЕННАЯ ПОШЛИНА</t>
  </si>
  <si>
    <t>1 08 00000 00 0000 000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</si>
  <si>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</si>
  <si>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</si>
  <si>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ПЛАТЕЖИ ПРИ ПОЛЬЗОВАНИИ ПРИРОДНЫМИ РЕСУРСАМИ</t>
  </si>
  <si>
    <t>1 12 00000 00 0000 000</t>
  </si>
  <si>
    <t>ДОХОДЫ ОТ ОКАЗАНИЯ ПЛАТНЫХ УСЛУГ (РАБОТ) И КОМПЕНСАЦИИ ЗАТРАТ ГОСУДАРСТВА</t>
  </si>
  <si>
    <t>1 13 00000 00 0000 000</t>
  </si>
  <si>
    <t>ДОХОДЫ ОТ ПРОДАЖИ МАТЕРИАЛЬНЫХ И НЕМАТЕРИАЛЬНЫХ АКТИВОВ</t>
  </si>
  <si>
    <t>1 14 00000 00 0000 000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</si>
  <si>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</si>
  <si>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</si>
  <si>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</si>
  <si>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</si>
  <si>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 xml:space="preserve">БЕЗВОЗМЕЗДНЫЕ ПОСТУПЛЕНИЯ ОТ ДРУГИХ БЮДЖЕТОВ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</si>
  <si>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</si>
  <si>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</si>
  <si>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</si>
  <si>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2 02 00000 00 0000 150</t>
  </si>
  <si>
    <t>2 02 10000 00 0000 150</t>
  </si>
  <si>
    <t>2 02 20000 00 0000 150</t>
  </si>
  <si>
    <t>2 02 30000 00 0000 150</t>
  </si>
  <si>
    <t>2 02 40000 00 0000 150</t>
  </si>
  <si>
    <t>(тыс. рублей)</t>
  </si>
  <si>
    <t>к пояснительной записке</t>
  </si>
  <si>
    <t>Приложение № 1</t>
  </si>
  <si>
    <t>Дотации бюджетам бюджетной системы Российской Федерации, в том числе:</t>
  </si>
  <si>
    <t>Прогноз                                            на 2026 год</t>
  </si>
  <si>
    <t>Прогноз                                            на 2027 год</t>
  </si>
  <si>
    <t>Отклонение прогноза на 2027 год к прогнозу на 2026 год, %</t>
  </si>
  <si>
    <t>Фактическое поступление за 2024 год</t>
  </si>
  <si>
    <t>Ожидаемое исполнение за 2025 год</t>
  </si>
  <si>
    <t>Отклоне-ние к факту 2024 года, %</t>
  </si>
  <si>
    <t>Отклонение прогноза на 2026 год, %</t>
  </si>
  <si>
    <t>к факту 2024 года</t>
  </si>
  <si>
    <t>к оценке на 2025 год</t>
  </si>
  <si>
    <t>Прогноз                                            на 2028 год</t>
  </si>
  <si>
    <t>Отклонение прогноза на 2028 год к прогнозу на 2027 год, %</t>
  </si>
  <si>
    <t>СВЕДЕНИЯ О ДОХОДАХ БЮДЖЕТА МУРАШИНСКОГО МУНИЦИПАЛЬНОГО ОКРУГА ПО ВИДАМ ДОХОДОВ НА 2026 ГОД И НА ПЛАНОВЫЙ ПЕРИОД 2027 И 2028 ГОДОВ В СРАВНЕНИИ С ОЖИДАЕМЫМ ИСПОЛНЕНИЕМ ЗА 2025 ГОД И ОТЧЕТОМ ЗА 2024 ГОД</t>
  </si>
  <si>
    <t>1 05 04000 00 0000 110</t>
  </si>
  <si>
    <t>Налог на имущество физических лиц</t>
  </si>
  <si>
    <t>Налог. взимаемый в связи с применением патентной системы налогообложения</t>
  </si>
  <si>
    <t>Земельный налог</t>
  </si>
  <si>
    <t>1 06 01000 14 0000 110</t>
  </si>
  <si>
    <t>1 06 06000 14 0000 110</t>
  </si>
  <si>
    <t>ПРОЧИЕ НЕНАЛОГОВЫЕ ДОХОДЫ</t>
  </si>
  <si>
    <t>1 17 00000 00 0000 000</t>
  </si>
  <si>
    <t>Прочие безвозмездные поступления</t>
  </si>
  <si>
    <t>2 07 04000 00 0000 150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</si>
  <si>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</si>
  <si>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2 19 60000 00 0000 150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</si>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</sst>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2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4" fontId="7" fillId="0" borderId="4">
      <alignment horizontal="right" wrapText="1"/>
    </xf>
    <xf numFmtId="0" fontId="7" fillId="0" borderId="5">
      <alignment horizontal="left" wrapText="1" indent="2"/>
    </xf>
    <xf numFmtId="49" fontId="7" fillId="0" borderId="6">
      <alignment horizontal="center" wrapText="1"/>
    </xf>
    <xf numFmtId="0" fontId="8" fillId="0" borderId="7">
      <alignment horizontal="left" vertical="top" wrapText="1"/>
    </xf>
  </cellStyleXfs>
  <cellXfs count="39">
    <xf numFmtId="0" fontId="0" fillId="0" borderId="0" xfId="0"/>
    <xf numFmtId="0" fontId="1" fillId="0" borderId="0" xfId="0" applyFont="1" applyFill="1" applyAlignment="1">
      <alignment horizontal="justify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" fillId="0" borderId="0" xfId="0" applyFont="1" applyFill="1" applyAlignment="1"/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/>
    <xf numFmtId="49" fontId="1" fillId="0" borderId="0" xfId="0" applyNumberFormat="1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top"/>
    </xf>
    <xf numFmtId="0" fontId="4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/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9" fillId="0" borderId="7" xfId="4" applyNumberFormat="1" applyFont="1" applyProtection="1">
      <alignment horizontal="left" vertical="top" wrapText="1"/>
    </xf>
    <xf numFmtId="0" fontId="9" fillId="0" borderId="7" xfId="4" applyNumberFormat="1" applyFont="1" applyFill="1" applyProtection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0" fontId="9" fillId="0" borderId="8" xfId="4" applyNumberFormat="1" applyFont="1" applyFill="1" applyBorder="1" applyProtection="1">
      <alignment horizontal="left" vertical="top" wrapText="1"/>
    </xf>
    <xf numFmtId="49" fontId="10" fillId="0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/>
    </xf>
  </cellXfs>
  <cellStyles count="5">
    <cellStyle name="xl31" xfId="2"/>
    <cellStyle name="xl37" xfId="4"/>
    <cellStyle name="xl46" xfId="3"/>
    <cellStyle name="xl76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8"/>
  <sheetViews>
    <sheetView tabSelected="1" zoomScale="110" zoomScaleNormal="110" workbookViewId="0">
      <selection activeCell="G16" sqref="G16"/>
    </sheetView>
  </sheetViews>
  <sheetFormatPr defaultColWidth="9" defaultRowHeight="15.75"/>
  <cols>
    <col min="1" max="1" width="43.5" style="1" customWidth="1"/>
    <col min="2" max="2" width="19.875" style="2" customWidth="1"/>
    <col min="3" max="3" width="14.5" style="16" customWidth="1"/>
    <col min="4" max="4" width="15" style="16" customWidth="1"/>
    <col min="5" max="5" width="9.25" style="16" customWidth="1"/>
    <col min="6" max="6" width="16.5" style="16" customWidth="1"/>
    <col min="7" max="8" width="10.875" style="16" customWidth="1"/>
    <col min="9" max="9" width="16.5" style="16" customWidth="1"/>
    <col min="10" max="10" width="12.5" style="16" customWidth="1"/>
    <col min="11" max="11" width="16.5" style="16" customWidth="1"/>
    <col min="12" max="12" width="13" style="16" customWidth="1"/>
    <col min="13" max="16384" width="9" style="4"/>
  </cols>
  <sheetData>
    <row r="1" spans="1:12">
      <c r="K1" s="16" t="s">
        <v>46</v>
      </c>
    </row>
    <row r="2" spans="1:12">
      <c r="K2" s="24" t="s">
        <v>45</v>
      </c>
    </row>
    <row r="4" spans="1:12" s="5" customFormat="1" ht="34.5" customHeight="1">
      <c r="A4" s="26" t="s">
        <v>59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2" s="5" customFormat="1">
      <c r="A5" s="1"/>
      <c r="B5" s="2"/>
      <c r="C5" s="16"/>
      <c r="D5" s="16"/>
      <c r="E5" s="16"/>
      <c r="F5" s="16"/>
      <c r="G5" s="16"/>
      <c r="H5" s="16"/>
      <c r="I5" s="16"/>
      <c r="J5" s="16"/>
      <c r="K5" s="16"/>
      <c r="L5" s="23" t="s">
        <v>44</v>
      </c>
    </row>
    <row r="6" spans="1:12" s="6" customFormat="1" ht="36.75" customHeight="1">
      <c r="A6" s="29" t="s">
        <v>0</v>
      </c>
      <c r="B6" s="30" t="s">
        <v>1</v>
      </c>
      <c r="C6" s="25" t="s">
        <v>51</v>
      </c>
      <c r="D6" s="25" t="s">
        <v>52</v>
      </c>
      <c r="E6" s="25" t="s">
        <v>53</v>
      </c>
      <c r="F6" s="25" t="s">
        <v>48</v>
      </c>
      <c r="G6" s="25" t="s">
        <v>54</v>
      </c>
      <c r="H6" s="25"/>
      <c r="I6" s="25" t="s">
        <v>49</v>
      </c>
      <c r="J6" s="27" t="s">
        <v>50</v>
      </c>
      <c r="K6" s="25" t="s">
        <v>57</v>
      </c>
      <c r="L6" s="27" t="s">
        <v>58</v>
      </c>
    </row>
    <row r="7" spans="1:12" s="6" customFormat="1" ht="46.5" customHeight="1">
      <c r="A7" s="29"/>
      <c r="B7" s="30"/>
      <c r="C7" s="25"/>
      <c r="D7" s="25"/>
      <c r="E7" s="25"/>
      <c r="F7" s="25"/>
      <c r="G7" s="17" t="s">
        <v>55</v>
      </c>
      <c r="H7" s="17" t="s">
        <v>56</v>
      </c>
      <c r="I7" s="25"/>
      <c r="J7" s="28"/>
      <c r="K7" s="25"/>
      <c r="L7" s="28"/>
    </row>
    <row r="8" spans="1:12">
      <c r="A8" s="7" t="s">
        <v>2</v>
      </c>
      <c r="B8" s="8"/>
      <c r="C8" s="9">
        <f>C9+C28</f>
        <v>540691.89999999991</v>
      </c>
      <c r="D8" s="9">
        <f>D9+D28</f>
        <v>461352.80000000005</v>
      </c>
      <c r="E8" s="9">
        <f t="shared" ref="E8:E32" si="0">D8/C8*100</f>
        <v>85.326375335010596</v>
      </c>
      <c r="F8" s="9">
        <f>F9+F28</f>
        <v>523166.60000000003</v>
      </c>
      <c r="G8" s="9">
        <f>F8/C8*100</f>
        <v>96.758727105029706</v>
      </c>
      <c r="H8" s="9">
        <f>F8/D8*100</f>
        <v>113.39837972154932</v>
      </c>
      <c r="I8" s="9">
        <f>I9+I28</f>
        <v>434489.9</v>
      </c>
      <c r="J8" s="9">
        <f>I8/F8*100</f>
        <v>83.050007397261211</v>
      </c>
      <c r="K8" s="9">
        <f>K9+K28</f>
        <v>438724.6</v>
      </c>
      <c r="L8" s="9">
        <f>K8/I8*100</f>
        <v>100.97463715497183</v>
      </c>
    </row>
    <row r="9" spans="1:12" s="20" customFormat="1">
      <c r="A9" s="7" t="s">
        <v>3</v>
      </c>
      <c r="B9" s="19" t="s">
        <v>4</v>
      </c>
      <c r="C9" s="9">
        <f>C10+C12+C14+C17+C21+C22+C23+C24+C25+C26+C27</f>
        <v>176747.40000000002</v>
      </c>
      <c r="D9" s="9">
        <f>D10+D12+D14+D17+D21+D22+D23+D24+D25+D26+D27</f>
        <v>179192</v>
      </c>
      <c r="E9" s="9">
        <f t="shared" si="0"/>
        <v>101.3831037967178</v>
      </c>
      <c r="F9" s="9">
        <f>F10+F12+F14+F17+F21+F22+F23+F24+F25+F26+F27</f>
        <v>195920.90000000002</v>
      </c>
      <c r="G9" s="9">
        <f t="shared" ref="G9:G33" si="1">F9/C9*100</f>
        <v>110.84796721196464</v>
      </c>
      <c r="H9" s="9">
        <f t="shared" ref="H9:H33" si="2">F9/D9*100</f>
        <v>109.33574043484084</v>
      </c>
      <c r="I9" s="9">
        <f>I10+I12+I14+I17+I21+I22+I23+I24+I25+I26+I27</f>
        <v>214927.90000000002</v>
      </c>
      <c r="J9" s="9">
        <f t="shared" ref="J9:J35" si="3">I9/F9*100</f>
        <v>109.70136417299021</v>
      </c>
      <c r="K9" s="9">
        <f>K10+K12+K14+K17+K21+K22+K23+K24+K25+K26+K27</f>
        <v>230920.30000000002</v>
      </c>
      <c r="L9" s="9">
        <f t="shared" ref="L9:L34" si="4">K9/I9*100</f>
        <v>107.44082085201596</v>
      </c>
    </row>
    <row r="10" spans="1:12">
      <c r="A10" s="10" t="s">
        <v>5</v>
      </c>
      <c r="B10" s="15" t="s">
        <v>6</v>
      </c>
      <c r="C10" s="11">
        <f>C11</f>
        <v>89848.3</v>
      </c>
      <c r="D10" s="11">
        <f t="shared" ref="D10:L10" si="5">D11</f>
        <v>100075</v>
      </c>
      <c r="E10" s="11">
        <f t="shared" si="5"/>
        <v>111.38218530567634</v>
      </c>
      <c r="F10" s="11">
        <f>F11</f>
        <v>112153</v>
      </c>
      <c r="G10" s="11">
        <f t="shared" si="5"/>
        <v>124.82484365313533</v>
      </c>
      <c r="H10" s="11">
        <f t="shared" si="5"/>
        <v>112.06894828878342</v>
      </c>
      <c r="I10" s="11">
        <f>I11</f>
        <v>120763</v>
      </c>
      <c r="J10" s="11">
        <f t="shared" si="5"/>
        <v>107.67701265235883</v>
      </c>
      <c r="K10" s="11">
        <f>K11</f>
        <v>128813</v>
      </c>
      <c r="L10" s="11">
        <f t="shared" si="5"/>
        <v>106.66594900756026</v>
      </c>
    </row>
    <row r="11" spans="1:12">
      <c r="A11" s="10" t="s">
        <v>7</v>
      </c>
      <c r="B11" s="15" t="s">
        <v>8</v>
      </c>
      <c r="C11" s="11">
        <v>89848.3</v>
      </c>
      <c r="D11" s="11">
        <v>100075</v>
      </c>
      <c r="E11" s="11">
        <f t="shared" si="0"/>
        <v>111.38218530567634</v>
      </c>
      <c r="F11" s="11">
        <v>112153</v>
      </c>
      <c r="G11" s="11">
        <f t="shared" si="1"/>
        <v>124.82484365313533</v>
      </c>
      <c r="H11" s="11">
        <f t="shared" si="2"/>
        <v>112.06894828878342</v>
      </c>
      <c r="I11" s="11">
        <v>120763</v>
      </c>
      <c r="J11" s="11">
        <f t="shared" si="3"/>
        <v>107.67701265235883</v>
      </c>
      <c r="K11" s="11">
        <v>128813</v>
      </c>
      <c r="L11" s="11">
        <f t="shared" si="4"/>
        <v>106.66594900756026</v>
      </c>
    </row>
    <row r="12" spans="1:12" ht="47.25">
      <c r="A12" s="10" t="s">
        <v>9</v>
      </c>
      <c r="B12" s="15" t="s">
        <v>10</v>
      </c>
      <c r="C12" s="11">
        <f>C13</f>
        <v>7706.7</v>
      </c>
      <c r="D12" s="11">
        <f>D13</f>
        <v>8175</v>
      </c>
      <c r="E12" s="11">
        <f t="shared" si="0"/>
        <v>106.07653081085289</v>
      </c>
      <c r="F12" s="11">
        <f>F13</f>
        <v>8595.4</v>
      </c>
      <c r="G12" s="11">
        <f t="shared" si="1"/>
        <v>111.53152451762752</v>
      </c>
      <c r="H12" s="11">
        <f t="shared" si="2"/>
        <v>105.14250764525994</v>
      </c>
      <c r="I12" s="11">
        <f t="shared" ref="I12:K12" si="6">I13</f>
        <v>11345.4</v>
      </c>
      <c r="J12" s="11">
        <f t="shared" si="3"/>
        <v>131.99385717942155</v>
      </c>
      <c r="K12" s="11">
        <f t="shared" si="6"/>
        <v>11708.8</v>
      </c>
      <c r="L12" s="11">
        <f t="shared" si="4"/>
        <v>103.20306027112309</v>
      </c>
    </row>
    <row r="13" spans="1:12" ht="47.25">
      <c r="A13" s="10" t="s">
        <v>11</v>
      </c>
      <c r="B13" s="15" t="s">
        <v>12</v>
      </c>
      <c r="C13" s="11">
        <v>7706.7</v>
      </c>
      <c r="D13" s="11">
        <v>8175</v>
      </c>
      <c r="E13" s="11">
        <f t="shared" si="0"/>
        <v>106.07653081085289</v>
      </c>
      <c r="F13" s="11">
        <v>8595.4</v>
      </c>
      <c r="G13" s="11">
        <f t="shared" si="1"/>
        <v>111.53152451762752</v>
      </c>
      <c r="H13" s="11">
        <f t="shared" si="2"/>
        <v>105.14250764525994</v>
      </c>
      <c r="I13" s="11">
        <v>11345.4</v>
      </c>
      <c r="J13" s="11">
        <f t="shared" si="3"/>
        <v>131.99385717942155</v>
      </c>
      <c r="K13" s="11">
        <v>11708.8</v>
      </c>
      <c r="L13" s="11">
        <f t="shared" si="4"/>
        <v>103.20306027112309</v>
      </c>
    </row>
    <row r="14" spans="1:12">
      <c r="A14" s="10" t="s">
        <v>13</v>
      </c>
      <c r="B14" s="15" t="s">
        <v>14</v>
      </c>
      <c r="C14" s="11">
        <f>SUM(C15:C16)</f>
        <v>35444.200000000004</v>
      </c>
      <c r="D14" s="11">
        <f t="shared" ref="D14:K14" si="7">SUM(D15:D16)</f>
        <v>30253</v>
      </c>
      <c r="E14" s="11">
        <f t="shared" si="0"/>
        <v>85.353880183499683</v>
      </c>
      <c r="F14" s="11">
        <f t="shared" si="7"/>
        <v>36089</v>
      </c>
      <c r="G14" s="11">
        <f t="shared" si="1"/>
        <v>101.8191974991677</v>
      </c>
      <c r="H14" s="11">
        <f t="shared" si="2"/>
        <v>119.29064886126997</v>
      </c>
      <c r="I14" s="11">
        <f t="shared" si="7"/>
        <v>43525</v>
      </c>
      <c r="J14" s="11">
        <f t="shared" si="3"/>
        <v>120.6046163650974</v>
      </c>
      <c r="K14" s="11">
        <f t="shared" si="7"/>
        <v>51007</v>
      </c>
      <c r="L14" s="11">
        <f t="shared" si="4"/>
        <v>117.19012062033313</v>
      </c>
    </row>
    <row r="15" spans="1:12" ht="31.5">
      <c r="A15" s="10" t="s">
        <v>15</v>
      </c>
      <c r="B15" s="15" t="s">
        <v>16</v>
      </c>
      <c r="C15" s="11">
        <v>34356.800000000003</v>
      </c>
      <c r="D15" s="11">
        <v>27983</v>
      </c>
      <c r="E15" s="11">
        <f t="shared" si="0"/>
        <v>81.448214036231533</v>
      </c>
      <c r="F15" s="11">
        <v>34412</v>
      </c>
      <c r="G15" s="11">
        <f t="shared" si="1"/>
        <v>100.16066688399385</v>
      </c>
      <c r="H15" s="11">
        <f t="shared" si="2"/>
        <v>122.97466318836436</v>
      </c>
      <c r="I15" s="11">
        <v>41655</v>
      </c>
      <c r="J15" s="11">
        <f t="shared" si="3"/>
        <v>121.04789027083575</v>
      </c>
      <c r="K15" s="11">
        <v>48931</v>
      </c>
      <c r="L15" s="11">
        <f t="shared" si="4"/>
        <v>117.46729084143561</v>
      </c>
    </row>
    <row r="16" spans="1:12" ht="31.5">
      <c r="A16" s="31" t="s">
        <v>62</v>
      </c>
      <c r="B16" s="15" t="s">
        <v>60</v>
      </c>
      <c r="C16" s="11">
        <v>1087.4000000000001</v>
      </c>
      <c r="D16" s="11">
        <v>2270</v>
      </c>
      <c r="E16" s="11">
        <f t="shared" si="0"/>
        <v>208.75482803016371</v>
      </c>
      <c r="F16" s="11">
        <v>1677</v>
      </c>
      <c r="G16" s="11" t="s">
        <v>72</v>
      </c>
      <c r="H16" s="11">
        <f t="shared" si="2"/>
        <v>73.876651982378846</v>
      </c>
      <c r="I16" s="11">
        <v>1870</v>
      </c>
      <c r="J16" s="11">
        <f t="shared" si="3"/>
        <v>111.50864639236733</v>
      </c>
      <c r="K16" s="11">
        <v>2076</v>
      </c>
      <c r="L16" s="11">
        <f t="shared" si="4"/>
        <v>111.01604278074866</v>
      </c>
    </row>
    <row r="17" spans="1:12">
      <c r="A17" s="10" t="s">
        <v>17</v>
      </c>
      <c r="B17" s="15" t="s">
        <v>18</v>
      </c>
      <c r="C17" s="11">
        <f>C18+C19+C20</f>
        <v>17853.599999999999</v>
      </c>
      <c r="D17" s="11">
        <f>D18+D19+D20</f>
        <v>17205</v>
      </c>
      <c r="E17" s="11">
        <f t="shared" si="0"/>
        <v>96.367119236456517</v>
      </c>
      <c r="F17" s="11">
        <f>F18+F19+F20</f>
        <v>17577</v>
      </c>
      <c r="G17" s="11">
        <f t="shared" si="1"/>
        <v>98.45073262535287</v>
      </c>
      <c r="H17" s="11">
        <f t="shared" si="2"/>
        <v>102.16216216216216</v>
      </c>
      <c r="I17" s="11">
        <f t="shared" ref="I17:K17" si="8">I18+I19+I20</f>
        <v>17688</v>
      </c>
      <c r="J17" s="11">
        <f t="shared" si="3"/>
        <v>100.63150708311998</v>
      </c>
      <c r="K17" s="11">
        <f t="shared" si="8"/>
        <v>17685</v>
      </c>
      <c r="L17" s="11">
        <f t="shared" si="4"/>
        <v>99.983039348710989</v>
      </c>
    </row>
    <row r="18" spans="1:12">
      <c r="A18" s="10" t="s">
        <v>19</v>
      </c>
      <c r="B18" s="15" t="s">
        <v>20</v>
      </c>
      <c r="C18" s="11">
        <v>13360.8</v>
      </c>
      <c r="D18" s="11">
        <v>12665</v>
      </c>
      <c r="E18" s="11">
        <f t="shared" si="0"/>
        <v>94.792228010298786</v>
      </c>
      <c r="F18" s="11">
        <v>12962</v>
      </c>
      <c r="G18" s="11">
        <f t="shared" si="1"/>
        <v>97.015148793485423</v>
      </c>
      <c r="H18" s="11">
        <f t="shared" si="2"/>
        <v>102.3450454007106</v>
      </c>
      <c r="I18" s="11">
        <v>12978</v>
      </c>
      <c r="J18" s="11">
        <f t="shared" si="3"/>
        <v>100.12343774108933</v>
      </c>
      <c r="K18" s="11">
        <v>12885</v>
      </c>
      <c r="L18" s="11">
        <f t="shared" si="4"/>
        <v>99.283402681460927</v>
      </c>
    </row>
    <row r="19" spans="1:12">
      <c r="A19" s="31" t="s">
        <v>61</v>
      </c>
      <c r="B19" s="15" t="s">
        <v>64</v>
      </c>
      <c r="C19" s="11">
        <v>3104</v>
      </c>
      <c r="D19" s="11">
        <v>3015</v>
      </c>
      <c r="E19" s="11">
        <f t="shared" si="0"/>
        <v>97.132731958762889</v>
      </c>
      <c r="F19" s="11">
        <v>3075</v>
      </c>
      <c r="G19" s="11">
        <f t="shared" si="1"/>
        <v>99.065721649484544</v>
      </c>
      <c r="H19" s="11">
        <f t="shared" si="2"/>
        <v>101.99004975124377</v>
      </c>
      <c r="I19" s="11">
        <v>3135</v>
      </c>
      <c r="J19" s="11">
        <f t="shared" si="3"/>
        <v>101.95121951219512</v>
      </c>
      <c r="K19" s="11">
        <v>3200</v>
      </c>
      <c r="L19" s="11">
        <f t="shared" si="4"/>
        <v>102.07336523125996</v>
      </c>
    </row>
    <row r="20" spans="1:12">
      <c r="A20" s="10" t="s">
        <v>63</v>
      </c>
      <c r="B20" s="15" t="s">
        <v>65</v>
      </c>
      <c r="C20" s="11">
        <v>1388.8</v>
      </c>
      <c r="D20" s="11">
        <v>1525</v>
      </c>
      <c r="E20" s="11">
        <f t="shared" si="0"/>
        <v>109.80702764976959</v>
      </c>
      <c r="F20" s="11">
        <v>1540</v>
      </c>
      <c r="G20" s="11">
        <f t="shared" si="1"/>
        <v>110.88709677419355</v>
      </c>
      <c r="H20" s="11">
        <f t="shared" si="2"/>
        <v>100.98360655737706</v>
      </c>
      <c r="I20" s="11">
        <v>1575</v>
      </c>
      <c r="J20" s="11">
        <f t="shared" si="3"/>
        <v>102.27272727272727</v>
      </c>
      <c r="K20" s="11">
        <v>1600</v>
      </c>
      <c r="L20" s="11">
        <f t="shared" si="4"/>
        <v>101.58730158730158</v>
      </c>
    </row>
    <row r="21" spans="1:12">
      <c r="A21" s="10" t="s">
        <v>21</v>
      </c>
      <c r="B21" s="15" t="s">
        <v>22</v>
      </c>
      <c r="C21" s="11">
        <v>2157.1999999999998</v>
      </c>
      <c r="D21" s="11">
        <v>4142</v>
      </c>
      <c r="E21" s="11">
        <f t="shared" si="0"/>
        <v>192.00815872427222</v>
      </c>
      <c r="F21" s="11">
        <v>4242</v>
      </c>
      <c r="G21" s="11">
        <f t="shared" si="1"/>
        <v>196.64379751529762</v>
      </c>
      <c r="H21" s="11">
        <f t="shared" si="2"/>
        <v>102.4142926122646</v>
      </c>
      <c r="I21" s="11">
        <v>4342</v>
      </c>
      <c r="J21" s="11">
        <f t="shared" si="3"/>
        <v>102.35737859500236</v>
      </c>
      <c r="K21" s="11">
        <v>4442</v>
      </c>
      <c r="L21" s="11">
        <f t="shared" si="4"/>
        <v>102.30308613542147</v>
      </c>
    </row>
    <row r="22" spans="1:12" ht="63">
      <c r="A22" s="10" t="s">
        <v>23</v>
      </c>
      <c r="B22" s="15" t="s">
        <v>24</v>
      </c>
      <c r="C22" s="11">
        <v>6633.2</v>
      </c>
      <c r="D22" s="11">
        <v>6363.2</v>
      </c>
      <c r="E22" s="11">
        <f t="shared" si="0"/>
        <v>95.929566423445706</v>
      </c>
      <c r="F22" s="11">
        <v>5769.2</v>
      </c>
      <c r="G22" s="11">
        <f t="shared" si="1"/>
        <v>86.974612555026226</v>
      </c>
      <c r="H22" s="11">
        <f t="shared" si="2"/>
        <v>90.665074176514963</v>
      </c>
      <c r="I22" s="11">
        <v>5769.2</v>
      </c>
      <c r="J22" s="11">
        <f t="shared" si="3"/>
        <v>100</v>
      </c>
      <c r="K22" s="11">
        <v>5769.2</v>
      </c>
      <c r="L22" s="11">
        <f t="shared" si="4"/>
        <v>100</v>
      </c>
    </row>
    <row r="23" spans="1:12" ht="31.5">
      <c r="A23" s="10" t="s">
        <v>25</v>
      </c>
      <c r="B23" s="15" t="s">
        <v>26</v>
      </c>
      <c r="C23" s="11">
        <v>66.7</v>
      </c>
      <c r="D23" s="11">
        <v>200</v>
      </c>
      <c r="E23" s="11">
        <f t="shared" si="0"/>
        <v>299.8500749625187</v>
      </c>
      <c r="F23" s="11">
        <v>109.6</v>
      </c>
      <c r="G23" s="11">
        <f t="shared" si="1"/>
        <v>164.31784107946027</v>
      </c>
      <c r="H23" s="11">
        <f t="shared" si="2"/>
        <v>54.79999999999999</v>
      </c>
      <c r="I23" s="11">
        <v>109.6</v>
      </c>
      <c r="J23" s="11">
        <f t="shared" si="3"/>
        <v>100</v>
      </c>
      <c r="K23" s="11">
        <v>109.6</v>
      </c>
      <c r="L23" s="11">
        <f t="shared" si="4"/>
        <v>100</v>
      </c>
    </row>
    <row r="24" spans="1:12" ht="47.25">
      <c r="A24" s="10" t="s">
        <v>27</v>
      </c>
      <c r="B24" s="15" t="s">
        <v>28</v>
      </c>
      <c r="C24" s="11">
        <v>9865.7999999999993</v>
      </c>
      <c r="D24" s="11">
        <v>8396.7999999999993</v>
      </c>
      <c r="E24" s="11">
        <f t="shared" si="0"/>
        <v>85.110178596768634</v>
      </c>
      <c r="F24" s="11">
        <v>11212</v>
      </c>
      <c r="G24" s="11">
        <f t="shared" si="1"/>
        <v>113.64511747653512</v>
      </c>
      <c r="H24" s="11">
        <f t="shared" si="2"/>
        <v>133.52705792682929</v>
      </c>
      <c r="I24" s="11">
        <v>11212</v>
      </c>
      <c r="J24" s="11">
        <f t="shared" si="3"/>
        <v>100</v>
      </c>
      <c r="K24" s="11">
        <v>11212</v>
      </c>
      <c r="L24" s="11">
        <f t="shared" si="4"/>
        <v>100</v>
      </c>
    </row>
    <row r="25" spans="1:12" ht="31.5">
      <c r="A25" s="10" t="s">
        <v>29</v>
      </c>
      <c r="B25" s="15" t="s">
        <v>30</v>
      </c>
      <c r="C25" s="11">
        <v>2676.5</v>
      </c>
      <c r="D25" s="11">
        <v>2292</v>
      </c>
      <c r="E25" s="11">
        <f t="shared" si="0"/>
        <v>85.634223799738464</v>
      </c>
      <c r="F25" s="11">
        <v>0</v>
      </c>
      <c r="G25" s="11">
        <f t="shared" si="1"/>
        <v>0</v>
      </c>
      <c r="H25" s="11">
        <f t="shared" si="2"/>
        <v>0</v>
      </c>
      <c r="I25" s="11">
        <v>0</v>
      </c>
      <c r="J25" s="11" t="e">
        <f t="shared" si="3"/>
        <v>#DIV/0!</v>
      </c>
      <c r="K25" s="11">
        <v>0</v>
      </c>
      <c r="L25" s="11" t="e">
        <f t="shared" si="4"/>
        <v>#DIV/0!</v>
      </c>
    </row>
    <row r="26" spans="1:12" ht="31.5">
      <c r="A26" s="10" t="s">
        <v>31</v>
      </c>
      <c r="B26" s="15" t="s">
        <v>32</v>
      </c>
      <c r="C26" s="11">
        <v>2573.4</v>
      </c>
      <c r="D26" s="11">
        <v>770</v>
      </c>
      <c r="E26" s="11">
        <f t="shared" si="0"/>
        <v>29.921504624232533</v>
      </c>
      <c r="F26" s="11">
        <v>165.1</v>
      </c>
      <c r="G26" s="11">
        <f t="shared" si="1"/>
        <v>6.4156369005984297</v>
      </c>
      <c r="H26" s="11">
        <f t="shared" si="2"/>
        <v>21.441558441558442</v>
      </c>
      <c r="I26" s="11">
        <v>165.1</v>
      </c>
      <c r="J26" s="11">
        <f t="shared" si="3"/>
        <v>100</v>
      </c>
      <c r="K26" s="11">
        <v>165.1</v>
      </c>
      <c r="L26" s="11">
        <f t="shared" si="4"/>
        <v>100</v>
      </c>
    </row>
    <row r="27" spans="1:12">
      <c r="A27" s="32" t="s">
        <v>66</v>
      </c>
      <c r="B27" s="15" t="s">
        <v>67</v>
      </c>
      <c r="C27" s="11">
        <v>1921.8</v>
      </c>
      <c r="D27" s="11">
        <v>1320</v>
      </c>
      <c r="E27" s="11">
        <f t="shared" si="0"/>
        <v>68.685607243209489</v>
      </c>
      <c r="F27" s="11">
        <v>8.6</v>
      </c>
      <c r="G27" s="11">
        <f t="shared" ref="G27" si="9">F27/C27*100</f>
        <v>0.44749713809969816</v>
      </c>
      <c r="H27" s="11">
        <f t="shared" ref="H27" si="10">F27/D27*100</f>
        <v>0.65151515151515149</v>
      </c>
      <c r="I27" s="11">
        <v>8.6</v>
      </c>
      <c r="J27" s="11">
        <f t="shared" si="3"/>
        <v>100</v>
      </c>
      <c r="K27" s="11">
        <v>8.6</v>
      </c>
      <c r="L27" s="11">
        <f t="shared" si="4"/>
        <v>100</v>
      </c>
    </row>
    <row r="28" spans="1:12" s="22" customFormat="1">
      <c r="A28" s="21" t="s">
        <v>33</v>
      </c>
      <c r="B28" s="19" t="s">
        <v>34</v>
      </c>
      <c r="C28" s="9">
        <f>C29</f>
        <v>363944.49999999994</v>
      </c>
      <c r="D28" s="9">
        <f t="shared" ref="D28:L28" si="11">D29</f>
        <v>282160.80000000005</v>
      </c>
      <c r="E28" s="9">
        <f t="shared" si="11"/>
        <v>77.528524266749486</v>
      </c>
      <c r="F28" s="9">
        <f t="shared" si="11"/>
        <v>327245.7</v>
      </c>
      <c r="G28" s="9">
        <f t="shared" si="11"/>
        <v>89.916374612063123</v>
      </c>
      <c r="H28" s="9">
        <f t="shared" si="11"/>
        <v>115.97844207983532</v>
      </c>
      <c r="I28" s="9">
        <f t="shared" si="11"/>
        <v>219562</v>
      </c>
      <c r="J28" s="9">
        <f t="shared" si="11"/>
        <v>67.093929729252352</v>
      </c>
      <c r="K28" s="9">
        <f t="shared" si="11"/>
        <v>207804.3</v>
      </c>
      <c r="L28" s="9">
        <f t="shared" si="11"/>
        <v>94.644929450451343</v>
      </c>
    </row>
    <row r="29" spans="1:12" s="13" customFormat="1" ht="31.5">
      <c r="A29" s="12" t="s">
        <v>35</v>
      </c>
      <c r="B29" s="15" t="s">
        <v>39</v>
      </c>
      <c r="C29" s="11">
        <f>SUM(C30:C35)</f>
        <v>363944.49999999994</v>
      </c>
      <c r="D29" s="11">
        <f>SUM(D30:D35)</f>
        <v>282160.80000000005</v>
      </c>
      <c r="E29" s="11">
        <f t="shared" si="0"/>
        <v>77.528524266749486</v>
      </c>
      <c r="F29" s="11">
        <f>SUM(F30:F35)</f>
        <v>327245.7</v>
      </c>
      <c r="G29" s="11">
        <f t="shared" si="1"/>
        <v>89.916374612063123</v>
      </c>
      <c r="H29" s="11">
        <f t="shared" si="2"/>
        <v>115.97844207983532</v>
      </c>
      <c r="I29" s="11">
        <f>SUM(I30:I35)</f>
        <v>219562</v>
      </c>
      <c r="J29" s="11">
        <f t="shared" si="3"/>
        <v>67.093929729252352</v>
      </c>
      <c r="K29" s="11">
        <f>SUM(K30:K35)</f>
        <v>207804.3</v>
      </c>
      <c r="L29" s="11">
        <f t="shared" si="4"/>
        <v>94.644929450451343</v>
      </c>
    </row>
    <row r="30" spans="1:12" s="13" customFormat="1" ht="31.5">
      <c r="A30" s="12" t="s">
        <v>47</v>
      </c>
      <c r="B30" s="15" t="s">
        <v>40</v>
      </c>
      <c r="C30" s="11">
        <v>41689.300000000003</v>
      </c>
      <c r="D30" s="11">
        <v>30010</v>
      </c>
      <c r="E30" s="11">
        <f t="shared" si="0"/>
        <v>71.984897803513121</v>
      </c>
      <c r="F30" s="11">
        <v>29393</v>
      </c>
      <c r="G30" s="11">
        <f t="shared" si="1"/>
        <v>70.504901737376258</v>
      </c>
      <c r="H30" s="11">
        <f t="shared" si="2"/>
        <v>97.944018660446517</v>
      </c>
      <c r="I30" s="11">
        <v>20234</v>
      </c>
      <c r="J30" s="11">
        <f t="shared" si="3"/>
        <v>68.839519613513417</v>
      </c>
      <c r="K30" s="11">
        <v>18462</v>
      </c>
      <c r="L30" s="11">
        <f t="shared" si="4"/>
        <v>91.24246318078481</v>
      </c>
    </row>
    <row r="31" spans="1:12" s="13" customFormat="1" ht="47.25">
      <c r="A31" s="12" t="s">
        <v>36</v>
      </c>
      <c r="B31" s="15" t="s">
        <v>41</v>
      </c>
      <c r="C31" s="11">
        <v>204910.7</v>
      </c>
      <c r="D31" s="11">
        <v>132591.20000000001</v>
      </c>
      <c r="E31" s="11">
        <f t="shared" si="0"/>
        <v>64.706821068885134</v>
      </c>
      <c r="F31" s="11">
        <v>187389.9</v>
      </c>
      <c r="G31" s="11">
        <f t="shared" si="1"/>
        <v>91.449543630469265</v>
      </c>
      <c r="H31" s="11">
        <f t="shared" si="2"/>
        <v>141.32906256222131</v>
      </c>
      <c r="I31" s="11">
        <v>88951.8</v>
      </c>
      <c r="J31" s="11">
        <f t="shared" si="3"/>
        <v>47.468833699148142</v>
      </c>
      <c r="K31" s="11">
        <v>78996.7</v>
      </c>
      <c r="L31" s="11">
        <f t="shared" si="4"/>
        <v>88.808433331309757</v>
      </c>
    </row>
    <row r="32" spans="1:12" s="13" customFormat="1" ht="31.5">
      <c r="A32" s="12" t="s">
        <v>37</v>
      </c>
      <c r="B32" s="15" t="s">
        <v>42</v>
      </c>
      <c r="C32" s="11">
        <v>87101.1</v>
      </c>
      <c r="D32" s="11">
        <v>96573.1</v>
      </c>
      <c r="E32" s="11">
        <f t="shared" si="0"/>
        <v>110.87471914820823</v>
      </c>
      <c r="F32" s="11">
        <v>100282.5</v>
      </c>
      <c r="G32" s="11">
        <f t="shared" si="1"/>
        <v>115.13344837206418</v>
      </c>
      <c r="H32" s="11">
        <f t="shared" si="2"/>
        <v>103.84102819522205</v>
      </c>
      <c r="I32" s="11">
        <v>100732.3</v>
      </c>
      <c r="J32" s="11">
        <f t="shared" si="3"/>
        <v>100.44853289457282</v>
      </c>
      <c r="K32" s="11">
        <v>100701.7</v>
      </c>
      <c r="L32" s="11">
        <f t="shared" si="4"/>
        <v>99.969622454763766</v>
      </c>
    </row>
    <row r="33" spans="1:12" s="13" customFormat="1">
      <c r="A33" s="12" t="s">
        <v>38</v>
      </c>
      <c r="B33" s="15" t="s">
        <v>43</v>
      </c>
      <c r="C33" s="11">
        <v>26334.3</v>
      </c>
      <c r="D33" s="11">
        <v>18321.5</v>
      </c>
      <c r="E33" s="11">
        <f t="shared" ref="E33:E35" si="12">D33/C33*100</f>
        <v>69.572762518844243</v>
      </c>
      <c r="F33" s="11">
        <v>10180.299999999999</v>
      </c>
      <c r="G33" s="11">
        <f t="shared" si="1"/>
        <v>38.657947999377235</v>
      </c>
      <c r="H33" s="11">
        <f t="shared" si="2"/>
        <v>55.564773626613537</v>
      </c>
      <c r="I33" s="11">
        <v>9643.9</v>
      </c>
      <c r="J33" s="11">
        <f t="shared" si="3"/>
        <v>94.731000068760252</v>
      </c>
      <c r="K33" s="11">
        <v>9643.9</v>
      </c>
      <c r="L33" s="11">
        <f t="shared" si="4"/>
        <v>100</v>
      </c>
    </row>
    <row r="34" spans="1:12">
      <c r="A34" s="35" t="s">
        <v>68</v>
      </c>
      <c r="B34" s="36" t="s">
        <v>69</v>
      </c>
      <c r="C34" s="37">
        <v>3957.5</v>
      </c>
      <c r="D34" s="37">
        <v>4713</v>
      </c>
      <c r="E34" s="38">
        <f t="shared" si="12"/>
        <v>119.09033480732786</v>
      </c>
      <c r="F34" s="37">
        <v>0</v>
      </c>
      <c r="G34" s="38">
        <f t="shared" ref="G34:G35" si="13">F34/C34*100</f>
        <v>0</v>
      </c>
      <c r="H34" s="38">
        <f t="shared" ref="H34:H35" si="14">F34/D34*100</f>
        <v>0</v>
      </c>
      <c r="I34" s="37">
        <v>0</v>
      </c>
      <c r="J34" s="38"/>
      <c r="K34" s="37">
        <v>0</v>
      </c>
      <c r="L34" s="38"/>
    </row>
    <row r="35" spans="1:12" ht="47.25">
      <c r="A35" s="10" t="s">
        <v>70</v>
      </c>
      <c r="B35" s="34" t="s">
        <v>71</v>
      </c>
      <c r="C35" s="33">
        <v>-48.4</v>
      </c>
      <c r="D35" s="33">
        <v>-48</v>
      </c>
      <c r="E35" s="33">
        <f t="shared" si="12"/>
        <v>99.173553719008268</v>
      </c>
      <c r="F35" s="33">
        <v>0</v>
      </c>
      <c r="G35" s="33">
        <f t="shared" si="13"/>
        <v>0</v>
      </c>
      <c r="H35" s="33">
        <f t="shared" si="14"/>
        <v>0</v>
      </c>
      <c r="I35" s="33">
        <v>0</v>
      </c>
      <c r="J35" s="33"/>
      <c r="K35" s="33">
        <v>0</v>
      </c>
      <c r="L35" s="33"/>
    </row>
    <row r="36" spans="1:12">
      <c r="A36" s="3"/>
      <c r="B36" s="14"/>
    </row>
    <row r="37" spans="1:12">
      <c r="A37" s="3"/>
      <c r="B37" s="14"/>
    </row>
    <row r="38" spans="1:12">
      <c r="A38" s="3"/>
      <c r="B38" s="14"/>
    </row>
    <row r="39" spans="1:12">
      <c r="A39" s="3"/>
      <c r="B39" s="14"/>
    </row>
    <row r="40" spans="1:12">
      <c r="A40" s="3"/>
      <c r="B40" s="14"/>
    </row>
    <row r="41" spans="1:12">
      <c r="A41" s="3"/>
      <c r="B41" s="14"/>
    </row>
    <row r="42" spans="1:12">
      <c r="A42" s="3"/>
      <c r="B42" s="14"/>
    </row>
    <row r="43" spans="1:12">
      <c r="A43" s="3"/>
      <c r="B43" s="14"/>
    </row>
    <row r="44" spans="1:12">
      <c r="A44" s="3"/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2">
      <c r="A45" s="3"/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12">
      <c r="A46" s="3"/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12">
      <c r="A47" s="3"/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2">
      <c r="A48" s="3"/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>
      <c r="A49" s="3"/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>
      <c r="A50" s="3"/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2">
      <c r="A51" s="3"/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2">
      <c r="A52" s="3"/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1:12">
      <c r="A53" s="3"/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</row>
    <row r="54" spans="1:12">
      <c r="A54" s="3"/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2">
      <c r="A55" s="3"/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</row>
    <row r="56" spans="1:12">
      <c r="A56" s="3"/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</row>
    <row r="57" spans="1:12">
      <c r="A57" s="3"/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</row>
    <row r="58" spans="1:12">
      <c r="A58" s="3"/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1:12">
      <c r="A59" s="3"/>
      <c r="B59" s="14"/>
      <c r="C59" s="18"/>
      <c r="D59" s="18"/>
      <c r="E59" s="18"/>
      <c r="F59" s="18"/>
      <c r="G59" s="18"/>
      <c r="H59" s="18"/>
      <c r="I59" s="18"/>
      <c r="J59" s="18"/>
      <c r="K59" s="18"/>
      <c r="L59" s="18"/>
    </row>
    <row r="60" spans="1:12">
      <c r="A60" s="3"/>
      <c r="B60" s="14"/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1:12">
      <c r="A61" s="3"/>
      <c r="B61" s="14"/>
      <c r="C61" s="18"/>
      <c r="D61" s="18"/>
      <c r="E61" s="18"/>
      <c r="F61" s="18"/>
      <c r="G61" s="18"/>
      <c r="H61" s="18"/>
      <c r="I61" s="18"/>
      <c r="J61" s="18"/>
      <c r="K61" s="18"/>
      <c r="L61" s="18"/>
    </row>
    <row r="62" spans="1:12">
      <c r="A62" s="3"/>
      <c r="B62" s="14"/>
      <c r="C62" s="18"/>
      <c r="D62" s="18"/>
      <c r="E62" s="18"/>
      <c r="F62" s="18"/>
      <c r="G62" s="18"/>
      <c r="H62" s="18"/>
      <c r="I62" s="18"/>
      <c r="J62" s="18"/>
      <c r="K62" s="18"/>
      <c r="L62" s="18"/>
    </row>
    <row r="63" spans="1:12">
      <c r="A63" s="3"/>
      <c r="B63" s="14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>
      <c r="A64" s="3"/>
      <c r="B64" s="14"/>
      <c r="C64" s="18"/>
      <c r="D64" s="18"/>
      <c r="E64" s="18"/>
      <c r="F64" s="18"/>
      <c r="G64" s="18"/>
      <c r="H64" s="18"/>
      <c r="I64" s="18"/>
      <c r="J64" s="18"/>
      <c r="K64" s="18"/>
      <c r="L64" s="18"/>
    </row>
    <row r="65" spans="1:12">
      <c r="A65" s="3"/>
      <c r="B65" s="14"/>
      <c r="C65" s="18"/>
      <c r="D65" s="18"/>
      <c r="E65" s="18"/>
      <c r="F65" s="18"/>
      <c r="G65" s="18"/>
      <c r="H65" s="18"/>
      <c r="I65" s="18"/>
      <c r="J65" s="18"/>
      <c r="K65" s="18"/>
      <c r="L65" s="18"/>
    </row>
    <row r="66" spans="1:12">
      <c r="A66" s="3"/>
      <c r="B66" s="14"/>
      <c r="C66" s="18"/>
      <c r="D66" s="18"/>
      <c r="E66" s="18"/>
      <c r="F66" s="18"/>
      <c r="G66" s="18"/>
      <c r="H66" s="18"/>
      <c r="I66" s="18"/>
      <c r="J66" s="18"/>
      <c r="K66" s="18"/>
      <c r="L66" s="18"/>
    </row>
    <row r="67" spans="1:12">
      <c r="A67" s="3"/>
      <c r="B67" s="14"/>
      <c r="C67" s="18"/>
      <c r="D67" s="18"/>
      <c r="E67" s="18"/>
      <c r="F67" s="18"/>
      <c r="G67" s="18"/>
      <c r="H67" s="18"/>
      <c r="I67" s="18"/>
      <c r="J67" s="18"/>
      <c r="K67" s="18"/>
      <c r="L67" s="18"/>
    </row>
    <row r="68" spans="1:12">
      <c r="A68" s="3"/>
      <c r="B68" s="14"/>
      <c r="C68" s="18"/>
      <c r="D68" s="18"/>
      <c r="E68" s="18"/>
      <c r="F68" s="18"/>
      <c r="G68" s="18"/>
      <c r="H68" s="18"/>
      <c r="I68" s="18"/>
      <c r="J68" s="18"/>
      <c r="K68" s="18"/>
      <c r="L68" s="18"/>
    </row>
    <row r="69" spans="1:12">
      <c r="A69" s="3"/>
      <c r="B69" s="14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2">
      <c r="A70" s="3"/>
      <c r="B70" s="14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1:12">
      <c r="A71" s="3"/>
      <c r="B71" s="14"/>
      <c r="C71" s="18"/>
      <c r="D71" s="18"/>
      <c r="E71" s="18"/>
      <c r="F71" s="18"/>
      <c r="G71" s="18"/>
      <c r="H71" s="18"/>
      <c r="I71" s="18"/>
      <c r="J71" s="18"/>
      <c r="K71" s="18"/>
      <c r="L71" s="18"/>
    </row>
    <row r="72" spans="1:12">
      <c r="A72" s="3"/>
      <c r="B72" s="14"/>
      <c r="C72" s="18"/>
      <c r="D72" s="18"/>
      <c r="E72" s="18"/>
      <c r="F72" s="18"/>
      <c r="G72" s="18"/>
      <c r="H72" s="18"/>
      <c r="I72" s="18"/>
      <c r="J72" s="18"/>
      <c r="K72" s="18"/>
      <c r="L72" s="18"/>
    </row>
    <row r="73" spans="1:12">
      <c r="A73" s="3"/>
      <c r="B73" s="14"/>
      <c r="C73" s="18"/>
      <c r="D73" s="18"/>
      <c r="E73" s="18"/>
      <c r="F73" s="18"/>
      <c r="G73" s="18"/>
      <c r="H73" s="18"/>
      <c r="I73" s="18"/>
      <c r="J73" s="18"/>
      <c r="K73" s="18"/>
      <c r="L73" s="18"/>
    </row>
    <row r="74" spans="1:12">
      <c r="A74" s="3"/>
      <c r="B74" s="14"/>
      <c r="C74" s="18"/>
      <c r="D74" s="18"/>
      <c r="E74" s="18"/>
      <c r="F74" s="18"/>
      <c r="G74" s="18"/>
      <c r="H74" s="18"/>
      <c r="I74" s="18"/>
      <c r="J74" s="18"/>
      <c r="K74" s="18"/>
      <c r="L74" s="18"/>
    </row>
    <row r="75" spans="1:12">
      <c r="A75" s="3"/>
      <c r="B75" s="14"/>
      <c r="C75" s="18"/>
      <c r="D75" s="18"/>
      <c r="E75" s="18"/>
      <c r="F75" s="18"/>
      <c r="G75" s="18"/>
      <c r="H75" s="18"/>
      <c r="I75" s="18"/>
      <c r="J75" s="18"/>
      <c r="K75" s="18"/>
      <c r="L75" s="18"/>
    </row>
    <row r="76" spans="1:12">
      <c r="A76" s="3"/>
      <c r="B76" s="14"/>
      <c r="C76" s="18"/>
      <c r="D76" s="18"/>
      <c r="E76" s="18"/>
      <c r="F76" s="18"/>
      <c r="G76" s="18"/>
      <c r="H76" s="18"/>
      <c r="I76" s="18"/>
      <c r="J76" s="18"/>
      <c r="K76" s="18"/>
      <c r="L76" s="18"/>
    </row>
    <row r="77" spans="1:12">
      <c r="A77" s="3"/>
      <c r="B77" s="14"/>
      <c r="C77" s="18"/>
      <c r="D77" s="18"/>
      <c r="E77" s="18"/>
      <c r="F77" s="18"/>
      <c r="G77" s="18"/>
      <c r="H77" s="18"/>
      <c r="I77" s="18"/>
      <c r="J77" s="18"/>
      <c r="K77" s="18"/>
      <c r="L77" s="18"/>
    </row>
    <row r="78" spans="1:12">
      <c r="A78" s="3"/>
      <c r="B78" s="14"/>
      <c r="C78" s="18"/>
      <c r="D78" s="18"/>
      <c r="E78" s="18"/>
      <c r="F78" s="18"/>
      <c r="G78" s="18"/>
      <c r="H78" s="18"/>
      <c r="I78" s="18"/>
      <c r="J78" s="18"/>
      <c r="K78" s="18"/>
      <c r="L78" s="18"/>
    </row>
  </sheetData>
  <sheetProtection selectLockedCells="1" selectUnlockedCells="1"/>
  <mergeCells count="12">
    <mergeCell ref="I6:I7"/>
    <mergeCell ref="K6:K7"/>
    <mergeCell ref="A4:L4"/>
    <mergeCell ref="J6:J7"/>
    <mergeCell ref="L6:L7"/>
    <mergeCell ref="A6:A7"/>
    <mergeCell ref="B6:B7"/>
    <mergeCell ref="C6:C7"/>
    <mergeCell ref="D6:D7"/>
    <mergeCell ref="E6:E7"/>
    <mergeCell ref="F6:F7"/>
    <mergeCell ref="G6:H6"/>
  </mergeCells>
  <pageMargins left="0" right="0" top="0.39370078740157483" bottom="0" header="0.19685039370078741" footer="0.31496062992125984"/>
  <pageSetup paperSize="9" scale="6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доходы</cp:lastModifiedBy>
  <cp:lastPrinted>2025-11-10T06:44:41Z</cp:lastPrinted>
  <dcterms:created xsi:type="dcterms:W3CDTF">2019-03-13T11:13:00Z</dcterms:created>
  <dcterms:modified xsi:type="dcterms:W3CDTF">2025-11-10T06:45:44Z</dcterms:modified>
</cp:coreProperties>
</file>